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<sst xmlns="http://schemas.openxmlformats.org/spreadsheetml/2006/main" count="53" uniqueCount="27">
  <si>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>Caratteristiche</t>
  </si>
  <si>
    <t>Sezione</t>
  </si>
  <si>
    <t>H-H</t>
  </si>
  <si>
    <t>K-K</t>
  </si>
  <si>
    <t>Area</t>
  </si>
  <si>
    <t>Jp</t>
  </si>
  <si>
    <t>D</t>
  </si>
  <si>
    <t>-</t>
  </si>
  <si>
    <t>s'</t>
  </si>
  <si>
    <t>h'</t>
  </si>
  <si>
    <t>J13</t>
  </si>
  <si>
    <t>J42</t>
  </si>
  <si>
    <t>phi=0</t>
  </si>
  <si>
    <t>F</t>
  </si>
  <si>
    <t>sigma1</t>
  </si>
  <si>
    <t>sigma2</t>
  </si>
  <si>
    <t>sigma3</t>
  </si>
  <si>
    <t>sigma4</t>
  </si>
  <si>
    <t>Tau1</t>
  </si>
  <si>
    <t>Tau2</t>
  </si>
  <si>
    <t>Tau3</t>
  </si>
  <si>
    <t>Tau4</t>
  </si>
  <si>
    <t>sigma N</t>
  </si>
  <si>
    <t>sigma Max</t>
  </si>
  <si>
    <t>phi=pi/2</t>
  </si>
  <si>
    <t>Tau Mt</t>
  </si>
  <si>
    <t>Tau Taglio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</si>
</sst>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I29"/>
  <sheetViews>
    <sheetView tabSelected="1" workbookViewId="0" topLeftCell="A5">
      <selection activeCell="H30" sqref="H30"/>
    </sheetView>
  </sheetViews>
  <sheetFormatPr defaultColWidth="9.140625" defaultRowHeight="12.75"/>
  <cols>
    <col min="2" max="2" width="13.140625" style="0" bestFit="1" customWidth="1"/>
    <col min="3" max="5" width="13.140625" style="0" customWidth="1"/>
    <col min="6" max="6" width="12.00390625" style="0" bestFit="1" customWidth="1"/>
    <col min="8" max="8" width="11.421875" style="0" bestFit="1" customWidth="1"/>
    <col min="9" max="9" width="11.00390625" style="0" customWidth="1"/>
  </cols>
  <sheetData>
    <row r="5" spans="2:9" s="1" customFormat="1" ht="12.75">
      <c r="B5" s="1" t="s">
        <v>0</v>
      </c>
      <c r="C5" s="1" t="s">
        <v>6</v>
      </c>
      <c r="D5" s="1" t="s">
        <v>8</v>
      </c>
      <c r="E5" s="1" t="s">
        <v>9</v>
      </c>
      <c r="F5" s="1" t="s">
        <v>4</v>
      </c>
      <c r="G5" s="1" t="s">
        <v>10</v>
      </c>
      <c r="H5" s="1" t="s">
        <v>11</v>
      </c>
      <c r="I5" s="1" t="s">
        <v>5</v>
      </c>
    </row>
    <row r="6" spans="2:5" ht="12.75">
      <c r="B6" s="1" t="s">
        <v>1</v>
      </c>
      <c r="C6" s="1"/>
      <c r="D6" s="1"/>
      <c r="E6" s="1"/>
    </row>
    <row r="7" spans="2:9" s="1" customFormat="1" ht="12.75">
      <c r="B7" s="1" t="s">
        <v>2</v>
      </c>
      <c r="C7" s="1">
        <v>15</v>
      </c>
      <c r="D7" s="1" t="s">
        <v>7</v>
      </c>
      <c r="E7" s="1" t="s">
        <v>7</v>
      </c>
      <c r="F7" s="1">
        <f>PI()*C7^2/4</f>
        <v>176.71458676442586</v>
      </c>
      <c r="G7" s="1">
        <f>PI()*C7^4/64</f>
        <v>2485.0488763747385</v>
      </c>
      <c r="H7" s="1" t="s">
        <v>7</v>
      </c>
      <c r="I7" s="1">
        <f>G7*2</f>
        <v>4970.097752749477</v>
      </c>
    </row>
    <row r="8" spans="2:9" s="1" customFormat="1" ht="12.75">
      <c r="B8" s="1" t="s">
        <v>3</v>
      </c>
      <c r="C8" s="1" t="s">
        <v>7</v>
      </c>
      <c r="D8" s="1">
        <v>10</v>
      </c>
      <c r="E8" s="1">
        <v>20</v>
      </c>
      <c r="F8" s="1">
        <f>D8*E8</f>
        <v>200</v>
      </c>
      <c r="G8" s="1">
        <f>D8*E8^3/12</f>
        <v>6666.666666666667</v>
      </c>
      <c r="H8" s="1">
        <f>E8*D8^3/12</f>
        <v>1666.6666666666667</v>
      </c>
      <c r="I8" s="1" t="s">
        <v>7</v>
      </c>
    </row>
    <row r="10" ht="12.75">
      <c r="C10" t="s">
        <v>13</v>
      </c>
    </row>
    <row r="11" spans="2:3" ht="12.75">
      <c r="B11" s="1" t="s">
        <v>12</v>
      </c>
      <c r="C11">
        <f>4*2*25*206000*100*(4^3)/(700^3)</f>
        <v>768.7463556851312</v>
      </c>
    </row>
    <row r="12" spans="3:9" ht="12.75">
      <c r="C12" t="s">
        <v>14</v>
      </c>
      <c r="D12" t="s">
        <v>15</v>
      </c>
      <c r="E12" t="s">
        <v>16</v>
      </c>
      <c r="F12" t="s">
        <v>17</v>
      </c>
      <c r="H12" t="s">
        <v>22</v>
      </c>
      <c r="I12" t="s">
        <v>23</v>
      </c>
    </row>
    <row r="13" spans="2:9" ht="12.75">
      <c r="B13" t="s">
        <v>2</v>
      </c>
      <c r="C13">
        <f>C11*70*C7/(8*G7)</f>
        <v>40.60200189336572</v>
      </c>
      <c r="D13">
        <v>0</v>
      </c>
      <c r="E13">
        <f>-C13</f>
        <v>-40.60200189336572</v>
      </c>
      <c r="F13">
        <v>0</v>
      </c>
      <c r="I13">
        <f>C13</f>
        <v>40.60200189336572</v>
      </c>
    </row>
    <row r="14" spans="2:9" ht="12.75">
      <c r="B14" t="s">
        <v>3</v>
      </c>
      <c r="C14">
        <f>H14</f>
        <v>-1.921865889212828</v>
      </c>
      <c r="D14">
        <f>-I14+H14</f>
        <v>-82.6402332361516</v>
      </c>
      <c r="E14">
        <f>H14</f>
        <v>-1.921865889212828</v>
      </c>
      <c r="F14">
        <f>I14+H14</f>
        <v>78.79650145772595</v>
      </c>
      <c r="H14">
        <f>-C11/(2*F8)</f>
        <v>-1.921865889212828</v>
      </c>
      <c r="I14">
        <f>C11*70*D8/(4*H8)</f>
        <v>80.71836734693878</v>
      </c>
    </row>
    <row r="16" spans="3:9" ht="12.75">
      <c r="C16" t="s">
        <v>18</v>
      </c>
      <c r="D16" t="s">
        <v>19</v>
      </c>
      <c r="E16" t="s">
        <v>20</v>
      </c>
      <c r="F16" t="s">
        <v>21</v>
      </c>
      <c r="I16" t="s">
        <v>26</v>
      </c>
    </row>
    <row r="17" spans="2:9" ht="12.75">
      <c r="B17" t="s">
        <v>2</v>
      </c>
      <c r="C17">
        <v>0</v>
      </c>
      <c r="D17">
        <f>2*C11/(3*F7)</f>
        <v>2.9001429923832647</v>
      </c>
      <c r="E17">
        <v>0</v>
      </c>
      <c r="F17">
        <f>2*C11/(3*F7)</f>
        <v>2.9001429923832647</v>
      </c>
      <c r="I17">
        <f>F17</f>
        <v>2.9001429923832647</v>
      </c>
    </row>
    <row r="18" spans="2:9" ht="12.75">
      <c r="B18" t="s">
        <v>3</v>
      </c>
      <c r="C18">
        <v>0</v>
      </c>
      <c r="D18">
        <v>0</v>
      </c>
      <c r="E18">
        <v>0</v>
      </c>
      <c r="F18">
        <v>0</v>
      </c>
      <c r="I18">
        <v>0</v>
      </c>
    </row>
    <row r="20" ht="12.75">
      <c r="C20" t="s">
        <v>13</v>
      </c>
    </row>
    <row r="21" spans="2:3" ht="12.75">
      <c r="B21" t="s">
        <v>24</v>
      </c>
      <c r="C21">
        <f>C11/2</f>
        <v>384.3731778425656</v>
      </c>
    </row>
    <row r="22" spans="3:9" ht="12.75">
      <c r="C22" t="s">
        <v>14</v>
      </c>
      <c r="D22" t="s">
        <v>15</v>
      </c>
      <c r="E22" t="s">
        <v>16</v>
      </c>
      <c r="F22" t="s">
        <v>17</v>
      </c>
      <c r="H22" t="s">
        <v>22</v>
      </c>
      <c r="I22" t="s">
        <v>23</v>
      </c>
    </row>
    <row r="23" spans="2:9" ht="12.75">
      <c r="B23" t="s">
        <v>2</v>
      </c>
      <c r="C23">
        <v>0</v>
      </c>
      <c r="D23">
        <f>C21*70*C7/(8*G7)</f>
        <v>20.30100094668286</v>
      </c>
      <c r="E23">
        <v>0</v>
      </c>
      <c r="F23">
        <f>-D23</f>
        <v>-20.30100094668286</v>
      </c>
      <c r="I23">
        <f>D23</f>
        <v>20.30100094668286</v>
      </c>
    </row>
    <row r="24" spans="2:9" ht="12.75">
      <c r="B24" t="s">
        <v>3</v>
      </c>
      <c r="C24">
        <f>-I24</f>
        <v>-10.810495626822156</v>
      </c>
      <c r="D24">
        <v>0</v>
      </c>
      <c r="E24">
        <f>I24</f>
        <v>10.810495626822156</v>
      </c>
      <c r="F24">
        <v>0</v>
      </c>
      <c r="I24">
        <f>3*C21*25*E8/(4*G8*2)</f>
        <v>10.810495626822156</v>
      </c>
    </row>
    <row r="26" spans="3:9" ht="12.75">
      <c r="C26" t="s">
        <v>18</v>
      </c>
      <c r="D26" t="s">
        <v>19</v>
      </c>
      <c r="E26" t="s">
        <v>20</v>
      </c>
      <c r="F26" t="s">
        <v>21</v>
      </c>
      <c r="H26" t="s">
        <v>25</v>
      </c>
      <c r="I26" t="s">
        <v>26</v>
      </c>
    </row>
    <row r="27" spans="2:9" ht="12.75">
      <c r="B27" t="s">
        <v>2</v>
      </c>
      <c r="H27">
        <f>C21*25*C7/(I7*2)</f>
        <v>14.500714961916328</v>
      </c>
      <c r="I27">
        <f>2*C21/(3*F7)</f>
        <v>1.4500714961916323</v>
      </c>
    </row>
    <row r="28" spans="2:9" ht="12.75">
      <c r="B28" t="s">
        <v>3</v>
      </c>
      <c r="G28" s="2" t="s">
        <v>9</v>
      </c>
      <c r="H28">
        <f>4.07*C21*35/(E8*D8^2)</f>
        <v>27.376979591836736</v>
      </c>
      <c r="I28">
        <f>3*C21/(4*F8)</f>
        <v>1.4413994169096211</v>
      </c>
    </row>
    <row r="29" spans="7:8" ht="12.75">
      <c r="G29" s="2" t="s">
        <v>8</v>
      </c>
      <c r="H29">
        <f>4.07*C21*35/(D8*E8^2)</f>
        <v>13.688489795918368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Morganti</dc:creator>
  <cp:keywords/>
  <dc:description/>
  <cp:lastModifiedBy>Nicola Morganti</cp:lastModifiedBy>
  <dcterms:created xsi:type="dcterms:W3CDTF">2003-03-07T17:39:22Z</dcterms:created>
  <dcterms:modified xsi:type="dcterms:W3CDTF">2003-03-10T20:12:39Z</dcterms:modified>
  <cp:category/>
  <cp:version/>
  <cp:contentType/>
  <cp:contentStatus/>
</cp:coreProperties>
</file>